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7400" windowHeight="11745"/>
  </bookViews>
  <sheets>
    <sheet name="Plan prihoda i rashoda" sheetId="1" r:id="rId1"/>
    <sheet name="List1" sheetId="4" r:id="rId2"/>
  </sheets>
  <calcPr calcId="125725"/>
</workbook>
</file>

<file path=xl/calcChain.xml><?xml version="1.0" encoding="utf-8"?>
<calcChain xmlns="http://schemas.openxmlformats.org/spreadsheetml/2006/main">
  <c r="G86" i="1"/>
  <c r="G79"/>
  <c r="G71"/>
  <c r="G72"/>
  <c r="G70"/>
  <c r="G13"/>
  <c r="G14"/>
  <c r="G16"/>
  <c r="G17"/>
  <c r="G18"/>
  <c r="G23"/>
  <c r="G24"/>
  <c r="G25"/>
  <c r="G28"/>
  <c r="G29"/>
  <c r="G30"/>
  <c r="G31"/>
  <c r="G33"/>
  <c r="G35"/>
  <c r="G36"/>
  <c r="G37"/>
  <c r="G38"/>
  <c r="G39"/>
  <c r="G40"/>
  <c r="G41"/>
  <c r="G44"/>
  <c r="G45"/>
  <c r="G46"/>
  <c r="G48"/>
  <c r="G49"/>
  <c r="G51"/>
  <c r="G52"/>
  <c r="G54"/>
  <c r="G56"/>
  <c r="G58"/>
  <c r="G59"/>
  <c r="G60"/>
  <c r="G62"/>
  <c r="G63"/>
  <c r="G64"/>
  <c r="G12"/>
  <c r="E61"/>
  <c r="G61" s="1"/>
  <c r="E57"/>
  <c r="E55" s="1"/>
  <c r="G55" s="1"/>
  <c r="E53"/>
  <c r="G53" s="1"/>
  <c r="E47"/>
  <c r="G47" s="1"/>
  <c r="E43"/>
  <c r="G43" s="1"/>
  <c r="E34"/>
  <c r="G34" s="1"/>
  <c r="E27"/>
  <c r="G27" s="1"/>
  <c r="E22"/>
  <c r="G22" s="1"/>
  <c r="E15"/>
  <c r="G15" s="1"/>
  <c r="G57" l="1"/>
  <c r="E26"/>
  <c r="E21" l="1"/>
  <c r="G21" s="1"/>
  <c r="G26"/>
</calcChain>
</file>

<file path=xl/sharedStrings.xml><?xml version="1.0" encoding="utf-8"?>
<sst xmlns="http://schemas.openxmlformats.org/spreadsheetml/2006/main" count="107" uniqueCount="92">
  <si>
    <t>PRIHODI</t>
  </si>
  <si>
    <t>Prihodi od članarine i naknada</t>
  </si>
  <si>
    <t>Prihodi od članarine</t>
  </si>
  <si>
    <t>Prihodi od imovine</t>
  </si>
  <si>
    <t>Prihodi od financijske imovine</t>
  </si>
  <si>
    <t xml:space="preserve">Ostali prihodi </t>
  </si>
  <si>
    <t>Ostali nespomenuti prihodi</t>
  </si>
  <si>
    <t>RASHODI</t>
  </si>
  <si>
    <t>Rashodi za radnike</t>
  </si>
  <si>
    <t xml:space="preserve">Plaće </t>
  </si>
  <si>
    <t>Ostali rashodi za radnike</t>
  </si>
  <si>
    <t>Doprinosi na plaće</t>
  </si>
  <si>
    <t>Materijalni rashodi</t>
  </si>
  <si>
    <t>Naknade troškova radnicima</t>
  </si>
  <si>
    <t>Službena putovanja</t>
  </si>
  <si>
    <t>Naknade za prijevoz na posao</t>
  </si>
  <si>
    <t>Stručno usavršavanje radnika</t>
  </si>
  <si>
    <t>Naknade članovima u predstavničkim i izvršnim tijelima,povjerenstvima i sl.</t>
  </si>
  <si>
    <t>Naknade volonterima</t>
  </si>
  <si>
    <t>Naknade ostalim osobama izvan radnog odnosa (stručni nadzor i dr.)</t>
  </si>
  <si>
    <t>Rashodi za usluge</t>
  </si>
  <si>
    <t>Usluge telefona,pošte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</si>
  <si>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</si>
  <si>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</si>
  <si>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</si>
  <si>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</si>
  <si>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 usluge</t>
  </si>
  <si>
    <t>Ostale usluge</t>
  </si>
  <si>
    <t>Rashodi za meterijal i energiju</t>
  </si>
  <si>
    <t>Uredski materijal i ostali materijalni rashodi</t>
  </si>
  <si>
    <t>Energija</t>
  </si>
  <si>
    <t>Sitni invenar</t>
  </si>
  <si>
    <t>Ostali nespomenuti materijalni rashodi</t>
  </si>
  <si>
    <t>Premije osiguranja</t>
  </si>
  <si>
    <t>Reprezentacija</t>
  </si>
  <si>
    <t>Članarine</t>
  </si>
  <si>
    <t>Kotizacije</t>
  </si>
  <si>
    <t>Rashodi amortizacije</t>
  </si>
  <si>
    <t>Amortizacija</t>
  </si>
  <si>
    <t>Financijski rashodi</t>
  </si>
  <si>
    <t>Kamate za primljene kredite</t>
  </si>
  <si>
    <t>Ostali financijski rashodi</t>
  </si>
  <si>
    <t>Bankarske usuge i usluge platnog prometa</t>
  </si>
  <si>
    <t>Negativne tečajne razlike</t>
  </si>
  <si>
    <t>Ostali nespomenuti rashodi</t>
  </si>
  <si>
    <t>Donacije</t>
  </si>
  <si>
    <t>Tekuće donacije</t>
  </si>
  <si>
    <t>Ostali rashodi</t>
  </si>
  <si>
    <t>Tablica 1.2            Planirani rezultat poslovanja           u HRK</t>
  </si>
  <si>
    <t>Višak prihoda</t>
  </si>
  <si>
    <t>HRVATSKA PSIHOLOŠKA KOMORA</t>
  </si>
  <si>
    <t>Ostali prihodi od naknada</t>
  </si>
  <si>
    <t>Ostali prihodi - HZ za zapošljavanje</t>
  </si>
  <si>
    <t>1.1 Plan prihoda i rashoda</t>
  </si>
  <si>
    <t>Tablica 1.1                                             Plan prihoda i rashoda                                                                       u HRK</t>
  </si>
  <si>
    <t>1.2 Planirani rezultat poslovanja</t>
  </si>
  <si>
    <t>1.3 Plan zaduživanja i otplata</t>
  </si>
  <si>
    <t>1.4 Investicijski plan</t>
  </si>
  <si>
    <t>I</t>
  </si>
  <si>
    <t>II</t>
  </si>
  <si>
    <t xml:space="preserve">Tablica 1.3                                                          Plan zaduženja i otplate                                                                              u HRK       </t>
  </si>
  <si>
    <t>Plan zaduživanja</t>
  </si>
  <si>
    <t>Plan otplata</t>
  </si>
  <si>
    <t>Tablica 1.4                                                                  Investicijski plan                                                                                  u HRK</t>
  </si>
  <si>
    <t>012</t>
  </si>
  <si>
    <t>022</t>
  </si>
  <si>
    <t>Nematerijalna imovina</t>
  </si>
  <si>
    <t>Oprema</t>
  </si>
  <si>
    <t>INDEKS</t>
  </si>
  <si>
    <t>U Zagrebu, 30. ožujka 2019.</t>
  </si>
  <si>
    <t>Plan 2018.</t>
  </si>
  <si>
    <t>Izvršenje plana 2018.</t>
  </si>
  <si>
    <t>FINANCIJSKO IZVIJEŠĆE ZA 2018. GODINU</t>
  </si>
  <si>
    <t>KLASA: 400-05/19-02/01</t>
  </si>
  <si>
    <t>URBROJ: 251-375/01-01-19-2</t>
  </si>
  <si>
    <t>Državni proračun</t>
  </si>
  <si>
    <t>Donacije, potpore i sl.</t>
  </si>
  <si>
    <t>Članarina</t>
  </si>
  <si>
    <t>Prihodi od obavljanja djelatnosti</t>
  </si>
  <si>
    <t>Ukupno:</t>
  </si>
  <si>
    <t>Izvori financiranja Hrvatske psihološke komore u 2018. godini</t>
  </si>
  <si>
    <t>Ostali prihodi</t>
  </si>
  <si>
    <t>Dodijeljene potpore, bespovratna sredstva ili donacije u 2018. godini</t>
  </si>
  <si>
    <t>Društvo psihologa Varaždin - Psihošpancir 2018.</t>
  </si>
  <si>
    <t>Filozofski fakultet u Rijeci - Rijeka psihologije 2018.</t>
  </si>
  <si>
    <t>Udruga Perspektiva - VI. Konferencija PerspektivA</t>
  </si>
  <si>
    <t>Klub studenata psihologije STUP - 6. Psihozij</t>
  </si>
  <si>
    <t>Udruga studenata Kasper - Studentska ljetna škola HPD-a</t>
  </si>
  <si>
    <t>Društvo psihologa Krapinsko-zagorske županije - 26.GKHP</t>
  </si>
  <si>
    <t>Društvo psihologa Varaždin - 26. GKHP</t>
  </si>
  <si>
    <t>Društvo psihologa Primorsko-goranske županije - 26. GKHP</t>
  </si>
  <si>
    <t>Broj zaposlenih na dan 31.12.2018. iznosi 5.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</si>
</sst>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/>
    <xf numFmtId="3" fontId="3" fillId="2" borderId="1" xfId="0" applyNumberFormat="1" applyFont="1" applyFill="1" applyBorder="1"/>
    <xf numFmtId="164" fontId="0" fillId="2" borderId="1" xfId="0" applyNumberFormat="1" applyFill="1" applyBorder="1"/>
    <xf numFmtId="0" fontId="3" fillId="2" borderId="1" xfId="0" applyFont="1" applyFill="1" applyBorder="1"/>
    <xf numFmtId="3" fontId="0" fillId="2" borderId="1" xfId="0" applyNumberFormat="1" applyFill="1" applyBorder="1"/>
    <xf numFmtId="3" fontId="1" fillId="2" borderId="1" xfId="0" applyNumberFormat="1" applyFont="1" applyFill="1" applyBorder="1"/>
    <xf numFmtId="0" fontId="0" fillId="2" borderId="1" xfId="0" applyFill="1" applyBorder="1" applyAlignment="1">
      <alignment wrapText="1"/>
    </xf>
    <xf numFmtId="3" fontId="0" fillId="2" borderId="1" xfId="0" applyNumberFormat="1" applyFont="1" applyFill="1" applyBorder="1"/>
    <xf numFmtId="3" fontId="4" fillId="2" borderId="1" xfId="0" applyNumberFormat="1" applyFont="1" applyFill="1" applyBorder="1"/>
    <xf numFmtId="0" fontId="0" fillId="2" borderId="0" xfId="0" applyFill="1" applyBorder="1"/>
    <xf numFmtId="3" fontId="0" fillId="2" borderId="1" xfId="0" applyNumberForma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9" fontId="0" fillId="2" borderId="0" xfId="1" applyFont="1" applyFill="1"/>
    <xf numFmtId="0" fontId="1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0" xfId="0" applyFont="1" applyFill="1"/>
    <xf numFmtId="0" fontId="3" fillId="2" borderId="5" xfId="0" applyFont="1" applyFill="1" applyBorder="1"/>
    <xf numFmtId="0" fontId="3" fillId="2" borderId="0" xfId="0" applyFont="1" applyFill="1"/>
    <xf numFmtId="3" fontId="0" fillId="2" borderId="0" xfId="0" applyNumberFormat="1" applyFont="1" applyFill="1" applyBorder="1"/>
    <xf numFmtId="0" fontId="0" fillId="2" borderId="5" xfId="0" applyFill="1" applyBorder="1"/>
    <xf numFmtId="3" fontId="0" fillId="2" borderId="5" xfId="0" applyNumberFormat="1" applyFont="1" applyFill="1" applyBorder="1"/>
    <xf numFmtId="0" fontId="0" fillId="2" borderId="0" xfId="0" applyFont="1" applyFill="1" applyBorder="1"/>
    <xf numFmtId="3" fontId="0" fillId="2" borderId="0" xfId="0" applyNumberFormat="1" applyFill="1" applyBorder="1"/>
    <xf numFmtId="0" fontId="0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3" fontId="5" fillId="2" borderId="0" xfId="0" applyNumberFormat="1" applyFont="1" applyFill="1"/>
    <xf numFmtId="3" fontId="5" fillId="2" borderId="5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5"/>
  <sheetViews>
    <sheetView tabSelected="1" topLeftCell="A94" zoomScaleNormal="100" workbookViewId="0">
      <selection activeCell="B80" sqref="B80"/>
    </sheetView>
  </sheetViews>
  <sheetFormatPr defaultRowHeight="15"/>
  <cols>
    <col min="1" max="3" width="6.140625" style="1" customWidth="1"/>
    <col min="4" max="4" width="43" style="1" customWidth="1"/>
    <col min="5" max="7" width="12.5703125" style="1" customWidth="1"/>
    <col min="8" max="16384" width="9.140625" style="1"/>
  </cols>
  <sheetData>
    <row r="1" spans="1:7">
      <c r="A1" s="27" t="s">
        <v>50</v>
      </c>
      <c r="B1" s="27"/>
      <c r="C1" s="27"/>
      <c r="D1" s="27"/>
    </row>
    <row r="2" spans="1:7">
      <c r="A2" s="2"/>
      <c r="B2" s="2"/>
      <c r="C2" s="2"/>
      <c r="D2" s="2"/>
    </row>
    <row r="3" spans="1:7">
      <c r="A3" s="2" t="s">
        <v>73</v>
      </c>
      <c r="B3" s="2"/>
      <c r="C3" s="2"/>
      <c r="D3" s="2"/>
    </row>
    <row r="4" spans="1:7">
      <c r="A4" s="2" t="s">
        <v>74</v>
      </c>
      <c r="B4" s="2"/>
      <c r="C4" s="2"/>
      <c r="D4" s="2"/>
    </row>
    <row r="5" spans="1:7">
      <c r="A5" s="2" t="s">
        <v>69</v>
      </c>
      <c r="B5" s="2"/>
      <c r="C5" s="2"/>
      <c r="D5" s="2"/>
    </row>
    <row r="6" spans="1:7" ht="30" customHeight="1">
      <c r="A6" s="26" t="s">
        <v>72</v>
      </c>
      <c r="B6" s="26"/>
      <c r="C6" s="26"/>
      <c r="D6" s="26"/>
      <c r="E6" s="26"/>
      <c r="F6" s="26"/>
      <c r="G6" s="26"/>
    </row>
    <row r="7" spans="1:7" ht="18" customHeight="1">
      <c r="A7" s="3"/>
      <c r="B7" s="3"/>
      <c r="C7" s="3"/>
      <c r="D7" s="3"/>
      <c r="E7" s="3"/>
      <c r="F7" s="3"/>
      <c r="G7" s="3"/>
    </row>
    <row r="8" spans="1:7">
      <c r="A8" s="24" t="s">
        <v>53</v>
      </c>
      <c r="B8" s="24"/>
      <c r="C8" s="24"/>
      <c r="D8" s="24"/>
      <c r="E8" s="24"/>
      <c r="F8" s="24"/>
      <c r="G8" s="24"/>
    </row>
    <row r="10" spans="1:7">
      <c r="A10" s="28" t="s">
        <v>54</v>
      </c>
      <c r="B10" s="29"/>
      <c r="C10" s="29"/>
      <c r="D10" s="29"/>
      <c r="E10" s="29"/>
      <c r="F10" s="29"/>
      <c r="G10" s="30"/>
    </row>
    <row r="11" spans="1:7" ht="30.75" customHeight="1">
      <c r="A11" s="31"/>
      <c r="B11" s="32"/>
      <c r="C11" s="32"/>
      <c r="D11" s="33"/>
      <c r="E11" s="4" t="s">
        <v>70</v>
      </c>
      <c r="F11" s="4" t="s">
        <v>71</v>
      </c>
      <c r="G11" s="5" t="s">
        <v>68</v>
      </c>
    </row>
    <row r="12" spans="1:7" ht="16.5" customHeight="1">
      <c r="A12" s="6">
        <v>3</v>
      </c>
      <c r="B12" s="6"/>
      <c r="C12" s="6"/>
      <c r="D12" s="7" t="s">
        <v>0</v>
      </c>
      <c r="E12" s="8">
        <v>2040500</v>
      </c>
      <c r="F12" s="8">
        <v>2170274</v>
      </c>
      <c r="G12" s="9">
        <f>F12/E12*100</f>
        <v>106.35991178632689</v>
      </c>
    </row>
    <row r="13" spans="1:7" ht="16.5" customHeight="1">
      <c r="A13" s="7">
        <v>32</v>
      </c>
      <c r="B13" s="6"/>
      <c r="C13" s="6"/>
      <c r="D13" s="10" t="s">
        <v>1</v>
      </c>
      <c r="E13" s="8">
        <v>1850000</v>
      </c>
      <c r="F13" s="8">
        <v>1905169</v>
      </c>
      <c r="G13" s="9">
        <f t="shared" ref="G13:G64" si="0">F13/E13*100</f>
        <v>102.98210810810811</v>
      </c>
    </row>
    <row r="14" spans="1:7" ht="16.5" customHeight="1">
      <c r="A14" s="6"/>
      <c r="B14" s="6">
        <v>321</v>
      </c>
      <c r="C14" s="6"/>
      <c r="D14" s="6" t="s">
        <v>2</v>
      </c>
      <c r="E14" s="11">
        <v>1800000</v>
      </c>
      <c r="F14" s="11">
        <v>1905169</v>
      </c>
      <c r="G14" s="9">
        <f t="shared" si="0"/>
        <v>105.84272222222222</v>
      </c>
    </row>
    <row r="15" spans="1:7" ht="16.5" customHeight="1">
      <c r="A15" s="7">
        <v>34</v>
      </c>
      <c r="B15" s="6"/>
      <c r="C15" s="6"/>
      <c r="D15" s="7" t="s">
        <v>3</v>
      </c>
      <c r="E15" s="12">
        <f>SUM(E16)</f>
        <v>500</v>
      </c>
      <c r="F15" s="12">
        <v>10752</v>
      </c>
      <c r="G15" s="9">
        <f t="shared" si="0"/>
        <v>2150.4</v>
      </c>
    </row>
    <row r="16" spans="1:7" ht="16.5" customHeight="1">
      <c r="A16" s="6"/>
      <c r="B16" s="6">
        <v>341</v>
      </c>
      <c r="C16" s="6"/>
      <c r="D16" s="6" t="s">
        <v>4</v>
      </c>
      <c r="E16" s="11">
        <v>500</v>
      </c>
      <c r="F16" s="11">
        <v>10752</v>
      </c>
      <c r="G16" s="9">
        <f t="shared" si="0"/>
        <v>2150.4</v>
      </c>
    </row>
    <row r="17" spans="1:7" ht="16.5" customHeight="1">
      <c r="A17" s="7">
        <v>36</v>
      </c>
      <c r="B17" s="6"/>
      <c r="C17" s="6"/>
      <c r="D17" s="7" t="s">
        <v>5</v>
      </c>
      <c r="E17" s="12">
        <v>190000</v>
      </c>
      <c r="F17" s="12">
        <v>254353</v>
      </c>
      <c r="G17" s="9">
        <f t="shared" si="0"/>
        <v>133.87</v>
      </c>
    </row>
    <row r="18" spans="1:7" ht="16.5" customHeight="1">
      <c r="A18" s="6"/>
      <c r="B18" s="6">
        <v>3630</v>
      </c>
      <c r="C18" s="6"/>
      <c r="D18" s="6" t="s">
        <v>51</v>
      </c>
      <c r="E18" s="11">
        <v>190000</v>
      </c>
      <c r="F18" s="11">
        <v>239137</v>
      </c>
      <c r="G18" s="9">
        <f t="shared" si="0"/>
        <v>125.86157894736843</v>
      </c>
    </row>
    <row r="19" spans="1:7" ht="16.5" customHeight="1">
      <c r="A19" s="6"/>
      <c r="B19" s="6">
        <v>3631</v>
      </c>
      <c r="C19" s="6"/>
      <c r="D19" s="6" t="s">
        <v>52</v>
      </c>
      <c r="E19" s="11"/>
      <c r="F19" s="11">
        <v>15216</v>
      </c>
      <c r="G19" s="9"/>
    </row>
    <row r="20" spans="1:7" ht="16.5" customHeight="1">
      <c r="A20" s="6"/>
      <c r="B20" s="6">
        <v>3663</v>
      </c>
      <c r="C20" s="6"/>
      <c r="D20" s="6" t="s">
        <v>6</v>
      </c>
      <c r="E20" s="11"/>
      <c r="F20" s="11"/>
      <c r="G20" s="9"/>
    </row>
    <row r="21" spans="1:7" ht="16.5" customHeight="1">
      <c r="A21" s="6">
        <v>4</v>
      </c>
      <c r="B21" s="6"/>
      <c r="C21" s="6"/>
      <c r="D21" s="7" t="s">
        <v>7</v>
      </c>
      <c r="E21" s="12">
        <f>E22+E26+E53+E55+E61+E63</f>
        <v>1894000</v>
      </c>
      <c r="F21" s="12">
        <v>1758248</v>
      </c>
      <c r="G21" s="9">
        <f t="shared" si="0"/>
        <v>92.832523759239706</v>
      </c>
    </row>
    <row r="22" spans="1:7" ht="16.5" customHeight="1">
      <c r="A22" s="7">
        <v>41</v>
      </c>
      <c r="B22" s="6"/>
      <c r="C22" s="6"/>
      <c r="D22" s="7" t="s">
        <v>8</v>
      </c>
      <c r="E22" s="12">
        <f>SUM(E23:E25)</f>
        <v>560000</v>
      </c>
      <c r="F22" s="12">
        <v>514283</v>
      </c>
      <c r="G22" s="9">
        <f t="shared" si="0"/>
        <v>91.836249999999993</v>
      </c>
    </row>
    <row r="23" spans="1:7" ht="16.5" customHeight="1">
      <c r="A23" s="6"/>
      <c r="B23" s="6">
        <v>411</v>
      </c>
      <c r="C23" s="6"/>
      <c r="D23" s="6" t="s">
        <v>9</v>
      </c>
      <c r="E23" s="11">
        <v>470000</v>
      </c>
      <c r="F23" s="11">
        <v>432329</v>
      </c>
      <c r="G23" s="9">
        <f t="shared" si="0"/>
        <v>91.984893617021285</v>
      </c>
    </row>
    <row r="24" spans="1:7" ht="16.5" customHeight="1">
      <c r="A24" s="6"/>
      <c r="B24" s="6">
        <v>412</v>
      </c>
      <c r="C24" s="6"/>
      <c r="D24" s="6" t="s">
        <v>10</v>
      </c>
      <c r="E24" s="11">
        <v>20000</v>
      </c>
      <c r="F24" s="11">
        <v>16500</v>
      </c>
      <c r="G24" s="9">
        <f t="shared" si="0"/>
        <v>82.5</v>
      </c>
    </row>
    <row r="25" spans="1:7" ht="16.5" customHeight="1">
      <c r="A25" s="6"/>
      <c r="B25" s="6">
        <v>413</v>
      </c>
      <c r="C25" s="6"/>
      <c r="D25" s="6" t="s">
        <v>11</v>
      </c>
      <c r="E25" s="11">
        <v>70000</v>
      </c>
      <c r="F25" s="11">
        <v>65454</v>
      </c>
      <c r="G25" s="9">
        <f t="shared" si="0"/>
        <v>93.505714285714276</v>
      </c>
    </row>
    <row r="26" spans="1:7" ht="16.5" customHeight="1">
      <c r="A26" s="7">
        <v>42</v>
      </c>
      <c r="B26" s="6"/>
      <c r="C26" s="6"/>
      <c r="D26" s="7" t="s">
        <v>12</v>
      </c>
      <c r="E26" s="12">
        <f>E27+E31+E32+E33+E34+E43+E47</f>
        <v>1135000</v>
      </c>
      <c r="F26" s="12">
        <v>1075619</v>
      </c>
      <c r="G26" s="9">
        <f t="shared" si="0"/>
        <v>94.768193832599124</v>
      </c>
    </row>
    <row r="27" spans="1:7" ht="16.5" customHeight="1">
      <c r="A27" s="6"/>
      <c r="B27" s="6">
        <v>421</v>
      </c>
      <c r="C27" s="6"/>
      <c r="D27" s="6" t="s">
        <v>13</v>
      </c>
      <c r="E27" s="12">
        <f>SUM(E28:E30)</f>
        <v>50000</v>
      </c>
      <c r="F27" s="12">
        <v>42020</v>
      </c>
      <c r="G27" s="9">
        <f t="shared" si="0"/>
        <v>84.04</v>
      </c>
    </row>
    <row r="28" spans="1:7" ht="16.5" customHeight="1">
      <c r="A28" s="6"/>
      <c r="B28" s="6"/>
      <c r="C28" s="6">
        <v>4211</v>
      </c>
      <c r="D28" s="6" t="s">
        <v>14</v>
      </c>
      <c r="E28" s="11">
        <v>6000</v>
      </c>
      <c r="F28" s="11">
        <v>5565</v>
      </c>
      <c r="G28" s="9">
        <f t="shared" si="0"/>
        <v>92.75</v>
      </c>
    </row>
    <row r="29" spans="1:7" ht="16.5" customHeight="1">
      <c r="A29" s="6"/>
      <c r="B29" s="6"/>
      <c r="C29" s="6">
        <v>4212</v>
      </c>
      <c r="D29" s="6" t="s">
        <v>15</v>
      </c>
      <c r="E29" s="11">
        <v>30000</v>
      </c>
      <c r="F29" s="11">
        <v>26028</v>
      </c>
      <c r="G29" s="9">
        <f t="shared" si="0"/>
        <v>86.76</v>
      </c>
    </row>
    <row r="30" spans="1:7" ht="16.5" customHeight="1">
      <c r="A30" s="6"/>
      <c r="B30" s="6"/>
      <c r="C30" s="6">
        <v>4213</v>
      </c>
      <c r="D30" s="6" t="s">
        <v>16</v>
      </c>
      <c r="E30" s="11">
        <v>14000</v>
      </c>
      <c r="F30" s="11">
        <v>10427</v>
      </c>
      <c r="G30" s="9">
        <f t="shared" si="0"/>
        <v>74.478571428571428</v>
      </c>
    </row>
    <row r="31" spans="1:7" ht="29.25" customHeight="1">
      <c r="A31" s="6"/>
      <c r="B31" s="6">
        <v>422</v>
      </c>
      <c r="C31" s="6"/>
      <c r="D31" s="13" t="s">
        <v>17</v>
      </c>
      <c r="E31" s="12">
        <v>470000</v>
      </c>
      <c r="F31" s="12">
        <v>456979</v>
      </c>
      <c r="G31" s="9">
        <f t="shared" si="0"/>
        <v>97.229574468085104</v>
      </c>
    </row>
    <row r="32" spans="1:7" ht="16.5" customHeight="1">
      <c r="A32" s="6"/>
      <c r="B32" s="6">
        <v>423</v>
      </c>
      <c r="C32" s="6"/>
      <c r="D32" s="6" t="s">
        <v>18</v>
      </c>
      <c r="E32" s="14"/>
      <c r="F32" s="11"/>
      <c r="G32" s="9"/>
    </row>
    <row r="33" spans="1:7" ht="30.75" customHeight="1">
      <c r="A33" s="6"/>
      <c r="B33" s="6">
        <v>424</v>
      </c>
      <c r="C33" s="6"/>
      <c r="D33" s="13" t="s">
        <v>19</v>
      </c>
      <c r="E33" s="14">
        <v>40000</v>
      </c>
      <c r="F33" s="15">
        <v>35579</v>
      </c>
      <c r="G33" s="9">
        <f t="shared" si="0"/>
        <v>88.947500000000005</v>
      </c>
    </row>
    <row r="34" spans="1:7" ht="16.5" customHeight="1">
      <c r="A34" s="6"/>
      <c r="B34" s="6">
        <v>425</v>
      </c>
      <c r="C34" s="6"/>
      <c r="D34" s="6" t="s">
        <v>20</v>
      </c>
      <c r="E34" s="12">
        <f>SUM(E35:E41)</f>
        <v>400000</v>
      </c>
      <c r="F34" s="12">
        <v>375079</v>
      </c>
      <c r="G34" s="9">
        <f t="shared" si="0"/>
        <v>93.769750000000002</v>
      </c>
    </row>
    <row r="35" spans="1:7" ht="16.5" customHeight="1">
      <c r="A35" s="6"/>
      <c r="B35" s="6"/>
      <c r="C35" s="6">
        <v>4251</v>
      </c>
      <c r="D35" s="6" t="s">
        <v>21</v>
      </c>
      <c r="E35" s="11">
        <v>65000</v>
      </c>
      <c r="F35" s="11">
        <v>67223</v>
      </c>
      <c r="G35" s="9">
        <f t="shared" si="0"/>
        <v>103.42</v>
      </c>
    </row>
    <row r="36" spans="1:7" ht="16.5" customHeight="1">
      <c r="A36" s="6"/>
      <c r="B36" s="6"/>
      <c r="C36" s="6">
        <v>4252</v>
      </c>
      <c r="D36" s="6" t="s">
        <v>22</v>
      </c>
      <c r="E36" s="11">
        <v>17000</v>
      </c>
      <c r="F36" s="11">
        <v>17589</v>
      </c>
      <c r="G36" s="9">
        <f t="shared" si="0"/>
        <v>103.46470588235294</v>
      </c>
    </row>
    <row r="37" spans="1:7" ht="16.5" customHeight="1">
      <c r="A37" s="6"/>
      <c r="B37" s="6"/>
      <c r="C37" s="6">
        <v>4253</v>
      </c>
      <c r="D37" s="6" t="s">
        <v>23</v>
      </c>
      <c r="E37" s="11">
        <v>30000</v>
      </c>
      <c r="F37" s="11">
        <v>21325</v>
      </c>
      <c r="G37" s="9">
        <f t="shared" si="0"/>
        <v>71.083333333333329</v>
      </c>
    </row>
    <row r="38" spans="1:7" ht="16.5" customHeight="1">
      <c r="A38" s="6"/>
      <c r="B38" s="6"/>
      <c r="C38" s="6">
        <v>4254</v>
      </c>
      <c r="D38" s="6" t="s">
        <v>24</v>
      </c>
      <c r="E38" s="11">
        <v>50000</v>
      </c>
      <c r="F38" s="11">
        <v>47051</v>
      </c>
      <c r="G38" s="9">
        <f t="shared" si="0"/>
        <v>94.102000000000004</v>
      </c>
    </row>
    <row r="39" spans="1:7" ht="16.5" customHeight="1">
      <c r="A39" s="6"/>
      <c r="B39" s="6"/>
      <c r="C39" s="6">
        <v>4255</v>
      </c>
      <c r="D39" s="6" t="s">
        <v>25</v>
      </c>
      <c r="E39" s="11">
        <v>10000</v>
      </c>
      <c r="F39" s="11">
        <v>4025</v>
      </c>
      <c r="G39" s="9">
        <f t="shared" si="0"/>
        <v>40.25</v>
      </c>
    </row>
    <row r="40" spans="1:7" ht="16.5" customHeight="1">
      <c r="A40" s="6"/>
      <c r="B40" s="6"/>
      <c r="C40" s="6">
        <v>4257</v>
      </c>
      <c r="D40" s="6" t="s">
        <v>26</v>
      </c>
      <c r="E40" s="11">
        <v>28000</v>
      </c>
      <c r="F40" s="11">
        <v>29558</v>
      </c>
      <c r="G40" s="9">
        <f t="shared" si="0"/>
        <v>105.56428571428572</v>
      </c>
    </row>
    <row r="41" spans="1:7" ht="16.5" customHeight="1">
      <c r="A41" s="6"/>
      <c r="B41" s="6"/>
      <c r="C41" s="6">
        <v>4259</v>
      </c>
      <c r="D41" s="6" t="s">
        <v>27</v>
      </c>
      <c r="E41" s="11">
        <v>200000</v>
      </c>
      <c r="F41" s="11">
        <v>188308</v>
      </c>
      <c r="G41" s="9">
        <f t="shared" si="0"/>
        <v>94.154000000000011</v>
      </c>
    </row>
    <row r="42" spans="1:7" ht="16.5" customHeight="1">
      <c r="A42" s="6"/>
      <c r="B42" s="6"/>
      <c r="C42" s="6"/>
      <c r="D42" s="6"/>
      <c r="E42" s="11"/>
      <c r="F42" s="11"/>
      <c r="G42" s="9"/>
    </row>
    <row r="43" spans="1:7" ht="16.5" customHeight="1">
      <c r="A43" s="6"/>
      <c r="B43" s="6">
        <v>426</v>
      </c>
      <c r="C43" s="6"/>
      <c r="D43" s="6" t="s">
        <v>28</v>
      </c>
      <c r="E43" s="12">
        <f>SUM(E44:E46)</f>
        <v>125000</v>
      </c>
      <c r="F43" s="12">
        <v>125902</v>
      </c>
      <c r="G43" s="9">
        <f t="shared" si="0"/>
        <v>100.7216</v>
      </c>
    </row>
    <row r="44" spans="1:7" ht="16.5" customHeight="1">
      <c r="A44" s="6"/>
      <c r="B44" s="6"/>
      <c r="C44" s="6">
        <v>4261</v>
      </c>
      <c r="D44" s="6" t="s">
        <v>29</v>
      </c>
      <c r="E44" s="11">
        <v>100000</v>
      </c>
      <c r="F44" s="11">
        <v>103556</v>
      </c>
      <c r="G44" s="9">
        <f t="shared" si="0"/>
        <v>103.556</v>
      </c>
    </row>
    <row r="45" spans="1:7" ht="16.5" customHeight="1">
      <c r="A45" s="6"/>
      <c r="B45" s="6"/>
      <c r="C45" s="6">
        <v>4263</v>
      </c>
      <c r="D45" s="6" t="s">
        <v>30</v>
      </c>
      <c r="E45" s="11">
        <v>20000</v>
      </c>
      <c r="F45" s="11">
        <v>18006</v>
      </c>
      <c r="G45" s="9">
        <f t="shared" si="0"/>
        <v>90.03</v>
      </c>
    </row>
    <row r="46" spans="1:7" ht="16.5" customHeight="1">
      <c r="A46" s="6"/>
      <c r="B46" s="6"/>
      <c r="C46" s="6">
        <v>4264</v>
      </c>
      <c r="D46" s="6" t="s">
        <v>31</v>
      </c>
      <c r="E46" s="11">
        <v>5000</v>
      </c>
      <c r="F46" s="11">
        <v>4340</v>
      </c>
      <c r="G46" s="9">
        <f t="shared" si="0"/>
        <v>86.8</v>
      </c>
    </row>
    <row r="47" spans="1:7" ht="16.5" customHeight="1">
      <c r="A47" s="6"/>
      <c r="B47" s="6">
        <v>429</v>
      </c>
      <c r="C47" s="6"/>
      <c r="D47" s="6" t="s">
        <v>32</v>
      </c>
      <c r="E47" s="12">
        <f>SUM(E48:E52)</f>
        <v>50000</v>
      </c>
      <c r="F47" s="12">
        <v>40060</v>
      </c>
      <c r="G47" s="9">
        <f t="shared" si="0"/>
        <v>80.12</v>
      </c>
    </row>
    <row r="48" spans="1:7" ht="16.5" customHeight="1">
      <c r="A48" s="6"/>
      <c r="B48" s="6"/>
      <c r="C48" s="6">
        <v>4291</v>
      </c>
      <c r="D48" s="6" t="s">
        <v>33</v>
      </c>
      <c r="E48" s="11">
        <v>1000</v>
      </c>
      <c r="F48" s="11">
        <v>694</v>
      </c>
      <c r="G48" s="9">
        <f t="shared" si="0"/>
        <v>69.399999999999991</v>
      </c>
    </row>
    <row r="49" spans="1:7" ht="16.5" customHeight="1">
      <c r="A49" s="6"/>
      <c r="B49" s="6"/>
      <c r="C49" s="6">
        <v>4292</v>
      </c>
      <c r="D49" s="6" t="s">
        <v>34</v>
      </c>
      <c r="E49" s="11">
        <v>32000</v>
      </c>
      <c r="F49" s="11">
        <v>25463</v>
      </c>
      <c r="G49" s="9">
        <f t="shared" si="0"/>
        <v>79.571875000000006</v>
      </c>
    </row>
    <row r="50" spans="1:7" ht="16.5" customHeight="1">
      <c r="A50" s="6"/>
      <c r="B50" s="6"/>
      <c r="C50" s="6">
        <v>4293</v>
      </c>
      <c r="D50" s="6" t="s">
        <v>35</v>
      </c>
      <c r="E50" s="11"/>
      <c r="F50" s="11"/>
      <c r="G50" s="9"/>
    </row>
    <row r="51" spans="1:7" ht="16.5" customHeight="1">
      <c r="A51" s="6"/>
      <c r="B51" s="6"/>
      <c r="C51" s="6">
        <v>4294</v>
      </c>
      <c r="D51" s="6" t="s">
        <v>36</v>
      </c>
      <c r="E51" s="11">
        <v>15000</v>
      </c>
      <c r="F51" s="11">
        <v>13903</v>
      </c>
      <c r="G51" s="9">
        <f t="shared" si="0"/>
        <v>92.686666666666667</v>
      </c>
    </row>
    <row r="52" spans="1:7" ht="16.5" customHeight="1">
      <c r="A52" s="6"/>
      <c r="B52" s="6"/>
      <c r="C52" s="6">
        <v>4295</v>
      </c>
      <c r="D52" s="6" t="s">
        <v>32</v>
      </c>
      <c r="E52" s="11">
        <v>2000</v>
      </c>
      <c r="F52" s="11"/>
      <c r="G52" s="9">
        <f t="shared" si="0"/>
        <v>0</v>
      </c>
    </row>
    <row r="53" spans="1:7" ht="16.5" customHeight="1">
      <c r="A53" s="10">
        <v>43</v>
      </c>
      <c r="B53" s="6"/>
      <c r="C53" s="6"/>
      <c r="D53" s="7" t="s">
        <v>37</v>
      </c>
      <c r="E53" s="12">
        <f>SUM(E54)</f>
        <v>60000</v>
      </c>
      <c r="F53" s="12">
        <v>54379</v>
      </c>
      <c r="G53" s="9">
        <f t="shared" si="0"/>
        <v>90.631666666666661</v>
      </c>
    </row>
    <row r="54" spans="1:7" ht="16.5" customHeight="1">
      <c r="A54" s="6"/>
      <c r="B54" s="6">
        <v>431</v>
      </c>
      <c r="C54" s="6"/>
      <c r="D54" s="6" t="s">
        <v>38</v>
      </c>
      <c r="E54" s="11">
        <v>60000</v>
      </c>
      <c r="F54" s="12">
        <v>54379</v>
      </c>
      <c r="G54" s="9">
        <f t="shared" si="0"/>
        <v>90.631666666666661</v>
      </c>
    </row>
    <row r="55" spans="1:7" ht="21" customHeight="1">
      <c r="A55" s="10">
        <v>44</v>
      </c>
      <c r="B55" s="6"/>
      <c r="C55" s="6"/>
      <c r="D55" s="7" t="s">
        <v>39</v>
      </c>
      <c r="E55" s="12">
        <f>SUM(E56:E57)</f>
        <v>87000</v>
      </c>
      <c r="F55" s="12">
        <v>79532</v>
      </c>
      <c r="G55" s="9">
        <f t="shared" si="0"/>
        <v>91.416091954022988</v>
      </c>
    </row>
    <row r="56" spans="1:7" ht="16.5" customHeight="1">
      <c r="A56" s="6"/>
      <c r="B56" s="6">
        <v>442</v>
      </c>
      <c r="C56" s="6"/>
      <c r="D56" s="6" t="s">
        <v>40</v>
      </c>
      <c r="E56" s="11">
        <v>65000</v>
      </c>
      <c r="F56" s="11">
        <v>63249</v>
      </c>
      <c r="G56" s="9">
        <f t="shared" si="0"/>
        <v>97.306153846153848</v>
      </c>
    </row>
    <row r="57" spans="1:7" ht="16.5" customHeight="1">
      <c r="A57" s="6"/>
      <c r="B57" s="6">
        <v>443</v>
      </c>
      <c r="C57" s="6"/>
      <c r="D57" s="6" t="s">
        <v>41</v>
      </c>
      <c r="E57" s="12">
        <f>SUM(E58:E60)</f>
        <v>22000</v>
      </c>
      <c r="F57" s="12">
        <v>16283</v>
      </c>
      <c r="G57" s="9">
        <f t="shared" si="0"/>
        <v>74.013636363636365</v>
      </c>
    </row>
    <row r="58" spans="1:7" ht="16.5" customHeight="1">
      <c r="A58" s="6"/>
      <c r="B58" s="6"/>
      <c r="C58" s="6">
        <v>4431</v>
      </c>
      <c r="D58" s="6" t="s">
        <v>42</v>
      </c>
      <c r="E58" s="11">
        <v>20000</v>
      </c>
      <c r="F58" s="11">
        <v>16283</v>
      </c>
      <c r="G58" s="9">
        <f t="shared" si="0"/>
        <v>81.415000000000006</v>
      </c>
    </row>
    <row r="59" spans="1:7" ht="16.5" customHeight="1">
      <c r="A59" s="6"/>
      <c r="B59" s="6"/>
      <c r="C59" s="6">
        <v>4432</v>
      </c>
      <c r="D59" s="6" t="s">
        <v>43</v>
      </c>
      <c r="E59" s="11">
        <v>1000</v>
      </c>
      <c r="F59" s="11"/>
      <c r="G59" s="9">
        <f t="shared" si="0"/>
        <v>0</v>
      </c>
    </row>
    <row r="60" spans="1:7" ht="16.5" customHeight="1">
      <c r="A60" s="6"/>
      <c r="B60" s="6"/>
      <c r="C60" s="6">
        <v>4434</v>
      </c>
      <c r="D60" s="6" t="s">
        <v>44</v>
      </c>
      <c r="E60" s="11">
        <v>1000</v>
      </c>
      <c r="F60" s="11"/>
      <c r="G60" s="9">
        <f t="shared" si="0"/>
        <v>0</v>
      </c>
    </row>
    <row r="61" spans="1:7" ht="16.5" customHeight="1">
      <c r="A61" s="10">
        <v>45</v>
      </c>
      <c r="B61" s="6"/>
      <c r="C61" s="6"/>
      <c r="D61" s="7" t="s">
        <v>45</v>
      </c>
      <c r="E61" s="12">
        <f>SUM(E62)</f>
        <v>50000</v>
      </c>
      <c r="F61" s="12">
        <v>33155</v>
      </c>
      <c r="G61" s="9">
        <f t="shared" si="0"/>
        <v>66.31</v>
      </c>
    </row>
    <row r="62" spans="1:7" ht="16.5" customHeight="1">
      <c r="A62" s="6"/>
      <c r="B62" s="6">
        <v>451</v>
      </c>
      <c r="C62" s="6"/>
      <c r="D62" s="6" t="s">
        <v>46</v>
      </c>
      <c r="E62" s="11">
        <v>50000</v>
      </c>
      <c r="F62" s="11">
        <v>33155</v>
      </c>
      <c r="G62" s="9">
        <f t="shared" si="0"/>
        <v>66.31</v>
      </c>
    </row>
    <row r="63" spans="1:7" ht="16.5" customHeight="1">
      <c r="A63" s="10">
        <v>46</v>
      </c>
      <c r="B63" s="6"/>
      <c r="C63" s="6"/>
      <c r="D63" s="7" t="s">
        <v>47</v>
      </c>
      <c r="E63" s="12">
        <v>2000</v>
      </c>
      <c r="F63" s="12">
        <v>1280</v>
      </c>
      <c r="G63" s="9">
        <f t="shared" si="0"/>
        <v>64</v>
      </c>
    </row>
    <row r="64" spans="1:7" ht="16.5" customHeight="1">
      <c r="A64" s="6"/>
      <c r="B64" s="6">
        <v>462</v>
      </c>
      <c r="C64" s="6"/>
      <c r="D64" s="6" t="s">
        <v>44</v>
      </c>
      <c r="E64" s="11">
        <v>2000</v>
      </c>
      <c r="F64" s="11">
        <v>1280</v>
      </c>
      <c r="G64" s="9">
        <f t="shared" si="0"/>
        <v>64</v>
      </c>
    </row>
    <row r="65" spans="1:7">
      <c r="A65" s="16"/>
      <c r="B65" s="16"/>
      <c r="C65" s="16"/>
      <c r="D65" s="16"/>
      <c r="E65" s="16"/>
      <c r="F65" s="16"/>
      <c r="G65" s="16"/>
    </row>
    <row r="66" spans="1:7">
      <c r="A66" s="34" t="s">
        <v>55</v>
      </c>
      <c r="B66" s="34"/>
      <c r="C66" s="34"/>
      <c r="D66" s="34"/>
      <c r="E66" s="34"/>
      <c r="F66" s="34"/>
      <c r="G66" s="34"/>
    </row>
    <row r="67" spans="1:7">
      <c r="A67" s="16"/>
      <c r="B67" s="16"/>
      <c r="C67" s="16"/>
      <c r="D67" s="16"/>
      <c r="E67" s="16"/>
      <c r="F67" s="16"/>
      <c r="G67" s="16"/>
    </row>
    <row r="68" spans="1:7">
      <c r="A68" s="25" t="s">
        <v>48</v>
      </c>
      <c r="B68" s="25"/>
      <c r="C68" s="25"/>
      <c r="D68" s="25"/>
      <c r="E68" s="25"/>
      <c r="F68" s="25"/>
      <c r="G68" s="25"/>
    </row>
    <row r="69" spans="1:7" ht="30">
      <c r="A69" s="25"/>
      <c r="B69" s="25"/>
      <c r="C69" s="25"/>
      <c r="D69" s="25"/>
      <c r="E69" s="4" t="s">
        <v>70</v>
      </c>
      <c r="F69" s="4" t="s">
        <v>71</v>
      </c>
      <c r="G69" s="5" t="s">
        <v>68</v>
      </c>
    </row>
    <row r="70" spans="1:7" ht="18" customHeight="1">
      <c r="A70" s="6">
        <v>3</v>
      </c>
      <c r="B70" s="6"/>
      <c r="C70" s="6"/>
      <c r="D70" s="6" t="s">
        <v>0</v>
      </c>
      <c r="E70" s="11">
        <v>2040500</v>
      </c>
      <c r="F70" s="17">
        <v>2170274</v>
      </c>
      <c r="G70" s="9">
        <f>F70/E70*100</f>
        <v>106.35991178632689</v>
      </c>
    </row>
    <row r="71" spans="1:7" ht="18" customHeight="1">
      <c r="A71" s="6">
        <v>4</v>
      </c>
      <c r="B71" s="6"/>
      <c r="C71" s="6"/>
      <c r="D71" s="6" t="s">
        <v>7</v>
      </c>
      <c r="E71" s="11">
        <v>1894000</v>
      </c>
      <c r="F71" s="11">
        <v>1758248</v>
      </c>
      <c r="G71" s="9">
        <f t="shared" ref="G71:G72" si="1">F71/E71*100</f>
        <v>92.832523759239706</v>
      </c>
    </row>
    <row r="72" spans="1:7" ht="18" customHeight="1">
      <c r="A72" s="6"/>
      <c r="B72" s="6"/>
      <c r="C72" s="6">
        <v>5221</v>
      </c>
      <c r="D72" s="6" t="s">
        <v>49</v>
      </c>
      <c r="E72" s="11">
        <v>146500</v>
      </c>
      <c r="F72" s="11">
        <v>412026</v>
      </c>
      <c r="G72" s="9">
        <f t="shared" si="1"/>
        <v>281.24641638225256</v>
      </c>
    </row>
    <row r="74" spans="1:7">
      <c r="A74" s="24" t="s">
        <v>56</v>
      </c>
      <c r="B74" s="24"/>
      <c r="C74" s="24"/>
      <c r="D74" s="24"/>
      <c r="E74" s="24"/>
      <c r="F74" s="24"/>
      <c r="G74" s="24"/>
    </row>
    <row r="75" spans="1:7">
      <c r="A75" s="18"/>
      <c r="B75" s="18"/>
      <c r="C75" s="18"/>
      <c r="D75" s="18"/>
      <c r="E75" s="18"/>
      <c r="F75" s="18"/>
      <c r="G75" s="18"/>
    </row>
    <row r="76" spans="1:7">
      <c r="A76" s="28" t="s">
        <v>60</v>
      </c>
      <c r="B76" s="38"/>
      <c r="C76" s="38"/>
      <c r="D76" s="38"/>
      <c r="E76" s="38"/>
      <c r="F76" s="38"/>
      <c r="G76" s="39"/>
    </row>
    <row r="77" spans="1:7" ht="35.25" customHeight="1">
      <c r="A77" s="35"/>
      <c r="B77" s="36"/>
      <c r="C77" s="36"/>
      <c r="D77" s="37"/>
      <c r="E77" s="4" t="s">
        <v>70</v>
      </c>
      <c r="F77" s="4" t="s">
        <v>71</v>
      </c>
      <c r="G77" s="5" t="s">
        <v>68</v>
      </c>
    </row>
    <row r="78" spans="1:7" ht="20.25" customHeight="1">
      <c r="A78" s="40" t="s">
        <v>61</v>
      </c>
      <c r="B78" s="38"/>
      <c r="C78" s="38"/>
      <c r="D78" s="39"/>
      <c r="E78" s="19"/>
      <c r="F78" s="19"/>
      <c r="G78" s="19"/>
    </row>
    <row r="79" spans="1:7" ht="20.25" customHeight="1">
      <c r="A79" s="40" t="s">
        <v>62</v>
      </c>
      <c r="B79" s="38"/>
      <c r="C79" s="38"/>
      <c r="D79" s="39"/>
      <c r="E79" s="20">
        <v>135000</v>
      </c>
      <c r="F79" s="20">
        <v>129390</v>
      </c>
      <c r="G79" s="21">
        <f>F79/E79*100</f>
        <v>95.844444444444449</v>
      </c>
    </row>
    <row r="80" spans="1:7">
      <c r="A80" s="18"/>
      <c r="B80" s="18"/>
      <c r="C80" s="18"/>
      <c r="D80" s="18"/>
      <c r="E80" s="18"/>
      <c r="F80" s="18"/>
      <c r="G80" s="18"/>
    </row>
    <row r="81" spans="1:7">
      <c r="A81" s="24" t="s">
        <v>57</v>
      </c>
      <c r="B81" s="24"/>
      <c r="C81" s="24"/>
      <c r="D81" s="24"/>
      <c r="E81" s="24"/>
      <c r="F81" s="24"/>
      <c r="G81" s="24"/>
    </row>
    <row r="83" spans="1:7">
      <c r="A83" s="28" t="s">
        <v>63</v>
      </c>
      <c r="B83" s="29"/>
      <c r="C83" s="29"/>
      <c r="D83" s="29"/>
      <c r="E83" s="29"/>
      <c r="F83" s="29"/>
      <c r="G83" s="30"/>
    </row>
    <row r="84" spans="1:7" ht="35.25" customHeight="1">
      <c r="A84" s="6"/>
      <c r="B84" s="6"/>
      <c r="C84" s="31"/>
      <c r="D84" s="33"/>
      <c r="E84" s="4" t="s">
        <v>70</v>
      </c>
      <c r="F84" s="4" t="s">
        <v>71</v>
      </c>
      <c r="G84" s="5" t="s">
        <v>68</v>
      </c>
    </row>
    <row r="85" spans="1:7" ht="21.75" customHeight="1">
      <c r="A85" s="6" t="s">
        <v>58</v>
      </c>
      <c r="B85" s="6" t="s">
        <v>64</v>
      </c>
      <c r="C85" s="28" t="s">
        <v>66</v>
      </c>
      <c r="D85" s="30"/>
      <c r="E85" s="11"/>
      <c r="F85" s="11">
        <v>5966</v>
      </c>
      <c r="G85" s="6"/>
    </row>
    <row r="86" spans="1:7" ht="21.75" customHeight="1">
      <c r="A86" s="6" t="s">
        <v>59</v>
      </c>
      <c r="B86" s="6" t="s">
        <v>65</v>
      </c>
      <c r="C86" s="28" t="s">
        <v>67</v>
      </c>
      <c r="D86" s="30"/>
      <c r="E86" s="11">
        <v>125000</v>
      </c>
      <c r="F86" s="11">
        <v>70370</v>
      </c>
      <c r="G86" s="22">
        <f>F86/E86*100</f>
        <v>56.295999999999999</v>
      </c>
    </row>
    <row r="87" spans="1:7">
      <c r="G87" s="23"/>
    </row>
    <row r="90" spans="1:7">
      <c r="A90" s="1" t="s">
        <v>91</v>
      </c>
      <c r="D90" s="41"/>
    </row>
    <row r="91" spans="1:7">
      <c r="C91" s="16"/>
      <c r="D91" s="41"/>
    </row>
    <row r="92" spans="1:7" s="43" customFormat="1">
      <c r="A92" s="42" t="s">
        <v>80</v>
      </c>
      <c r="B92" s="42"/>
      <c r="C92" s="42"/>
      <c r="D92" s="42"/>
      <c r="E92" s="42"/>
    </row>
    <row r="93" spans="1:7">
      <c r="A93" s="1" t="s">
        <v>75</v>
      </c>
      <c r="D93" s="41"/>
      <c r="E93" s="44">
        <v>0</v>
      </c>
    </row>
    <row r="94" spans="1:7">
      <c r="A94" s="1" t="s">
        <v>76</v>
      </c>
      <c r="D94" s="41"/>
      <c r="E94" s="44">
        <v>0</v>
      </c>
    </row>
    <row r="95" spans="1:7">
      <c r="A95" s="1" t="s">
        <v>77</v>
      </c>
      <c r="D95" s="41"/>
      <c r="E95" s="44">
        <v>1905169</v>
      </c>
    </row>
    <row r="96" spans="1:7">
      <c r="A96" s="1" t="s">
        <v>78</v>
      </c>
      <c r="D96" s="41"/>
      <c r="E96" s="44">
        <v>239137</v>
      </c>
    </row>
    <row r="97" spans="1:5">
      <c r="A97" s="1" t="s">
        <v>81</v>
      </c>
      <c r="D97" s="41"/>
      <c r="E97" s="44">
        <v>15216</v>
      </c>
    </row>
    <row r="98" spans="1:5">
      <c r="A98" s="45" t="s">
        <v>4</v>
      </c>
      <c r="B98" s="45"/>
      <c r="C98" s="45"/>
      <c r="D98" s="49"/>
      <c r="E98" s="46">
        <v>10752</v>
      </c>
    </row>
    <row r="99" spans="1:5">
      <c r="A99" s="1" t="s">
        <v>79</v>
      </c>
      <c r="D99" s="41"/>
      <c r="E99" s="44">
        <v>2170274</v>
      </c>
    </row>
    <row r="100" spans="1:5">
      <c r="C100" s="16"/>
      <c r="D100" s="41"/>
    </row>
    <row r="101" spans="1:5">
      <c r="C101" s="16"/>
      <c r="D101" s="41"/>
    </row>
    <row r="102" spans="1:5" s="43" customFormat="1">
      <c r="A102" s="42" t="s">
        <v>82</v>
      </c>
      <c r="B102" s="42"/>
      <c r="C102" s="42"/>
      <c r="D102" s="42"/>
      <c r="E102" s="42"/>
    </row>
    <row r="103" spans="1:5">
      <c r="A103" s="50" t="s">
        <v>83</v>
      </c>
      <c r="D103" s="47"/>
      <c r="E103" s="52">
        <v>3000</v>
      </c>
    </row>
    <row r="104" spans="1:5">
      <c r="A104" s="50" t="s">
        <v>84</v>
      </c>
      <c r="D104" s="47"/>
      <c r="E104" s="52">
        <v>5000</v>
      </c>
    </row>
    <row r="105" spans="1:5">
      <c r="A105" s="50" t="s">
        <v>85</v>
      </c>
      <c r="D105" s="47"/>
      <c r="E105" s="52">
        <v>2700</v>
      </c>
    </row>
    <row r="106" spans="1:5">
      <c r="A106" s="50" t="s">
        <v>86</v>
      </c>
      <c r="D106" s="47"/>
      <c r="E106" s="52">
        <v>4600</v>
      </c>
    </row>
    <row r="107" spans="1:5">
      <c r="A107" s="50" t="s">
        <v>87</v>
      </c>
      <c r="D107" s="47"/>
      <c r="E107" s="52">
        <v>646</v>
      </c>
    </row>
    <row r="108" spans="1:5">
      <c r="A108" s="50" t="s">
        <v>88</v>
      </c>
      <c r="D108" s="47"/>
      <c r="E108" s="52">
        <v>5000</v>
      </c>
    </row>
    <row r="109" spans="1:5">
      <c r="A109" s="50" t="s">
        <v>89</v>
      </c>
      <c r="D109" s="41"/>
      <c r="E109" s="52">
        <v>4955</v>
      </c>
    </row>
    <row r="110" spans="1:5">
      <c r="A110" s="50" t="s">
        <v>90</v>
      </c>
      <c r="D110" s="41"/>
      <c r="E110" s="52">
        <v>3000</v>
      </c>
    </row>
    <row r="111" spans="1:5">
      <c r="A111" s="50"/>
      <c r="D111" s="41"/>
      <c r="E111" s="52"/>
    </row>
    <row r="112" spans="1:5">
      <c r="A112" s="50"/>
      <c r="D112" s="41"/>
      <c r="E112" s="52"/>
    </row>
    <row r="113" spans="1:5">
      <c r="A113" s="50"/>
      <c r="D113" s="41"/>
      <c r="E113" s="52"/>
    </row>
    <row r="114" spans="1:5">
      <c r="A114" s="51"/>
      <c r="B114" s="45"/>
      <c r="C114" s="45"/>
      <c r="D114" s="49"/>
      <c r="E114" s="53"/>
    </row>
    <row r="115" spans="1:5">
      <c r="A115" s="1" t="s">
        <v>79</v>
      </c>
      <c r="D115" s="47"/>
      <c r="E115" s="48">
        <v>33155</v>
      </c>
    </row>
  </sheetData>
  <mergeCells count="18">
    <mergeCell ref="C86:D86"/>
    <mergeCell ref="C84:D84"/>
    <mergeCell ref="A77:D77"/>
    <mergeCell ref="A76:G76"/>
    <mergeCell ref="A78:D78"/>
    <mergeCell ref="A79:D79"/>
    <mergeCell ref="A81:G81"/>
    <mergeCell ref="A83:G83"/>
    <mergeCell ref="C85:D85"/>
    <mergeCell ref="A74:G74"/>
    <mergeCell ref="A68:G68"/>
    <mergeCell ref="A69:D69"/>
    <mergeCell ref="A6:G6"/>
    <mergeCell ref="A1:D1"/>
    <mergeCell ref="A8:G8"/>
    <mergeCell ref="A10:G10"/>
    <mergeCell ref="A11:D11"/>
    <mergeCell ref="A66:G66"/>
  </mergeCells>
  <pageMargins left="0.78740157480314965" right="0.78740157480314965" top="0.74803149606299213" bottom="0.74803149606299213" header="0.31496062992125984" footer="0.31496062992125984"/>
  <pageSetup paperSize="9" scale="83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prihoda i rashoda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Tajnik Komore</cp:lastModifiedBy>
  <cp:lastPrinted>2019-03-14T10:43:35Z</cp:lastPrinted>
  <dcterms:created xsi:type="dcterms:W3CDTF">2018-03-04T13:50:08Z</dcterms:created>
  <dcterms:modified xsi:type="dcterms:W3CDTF">2019-04-16T11:29:50Z</dcterms:modified>
</cp:coreProperties>
</file>